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 S\Documents\Itchen Stoke &amp; Ovington Parish Council\Audit\"/>
    </mc:Choice>
  </mc:AlternateContent>
  <xr:revisionPtr revIDLastSave="0" documentId="13_ncr:1_{D0E7DBC6-FC3C-4EB8-B4EE-D8F943420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sh Book " sheetId="1" r:id="rId1"/>
    <sheet name="Final Bank Rec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45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Q44" i="1"/>
  <c r="D7" i="11" l="1"/>
  <c r="D41" i="11" s="1"/>
  <c r="O41" i="1" l="1"/>
  <c r="W41" i="1" l="1"/>
  <c r="V41" i="1"/>
  <c r="U41" i="1"/>
  <c r="X46" i="1" s="1"/>
  <c r="X47" i="1" s="1"/>
  <c r="T41" i="1"/>
  <c r="Q41" i="1"/>
  <c r="P41" i="1"/>
  <c r="N41" i="1"/>
  <c r="M41" i="1"/>
  <c r="L41" i="1"/>
  <c r="K41" i="1"/>
  <c r="J41" i="1"/>
  <c r="I41" i="1"/>
  <c r="H41" i="1"/>
  <c r="G41" i="1"/>
  <c r="G45" i="1" s="1"/>
  <c r="E41" i="1"/>
  <c r="R7" i="1"/>
  <c r="X6" i="1"/>
  <c r="G46" i="1" l="1"/>
  <c r="G47" i="1" s="1"/>
  <c r="X42" i="1"/>
  <c r="X41" i="1"/>
  <c r="R42" i="1"/>
  <c r="R41" i="1"/>
  <c r="Q45" i="1"/>
  <c r="D12" i="11" l="1"/>
  <c r="D46" i="11"/>
  <c r="D9" i="11"/>
  <c r="D10" i="11" s="1"/>
  <c r="D43" i="11"/>
  <c r="D44" i="11" s="1"/>
  <c r="R45" i="1"/>
  <c r="D47" i="11" l="1"/>
  <c r="D21" i="11"/>
  <c r="D23" i="11" s="1"/>
  <c r="D13" i="11"/>
  <c r="D55" i="11"/>
  <c r="D57" i="11" s="1"/>
</calcChain>
</file>

<file path=xl/sharedStrings.xml><?xml version="1.0" encoding="utf-8"?>
<sst xmlns="http://schemas.openxmlformats.org/spreadsheetml/2006/main" count="175" uniqueCount="91">
  <si>
    <t>BANK DETAILS</t>
  </si>
  <si>
    <t>Income</t>
  </si>
  <si>
    <t>Salary</t>
  </si>
  <si>
    <t>Dog Bins</t>
  </si>
  <si>
    <t>VAT</t>
  </si>
  <si>
    <t>Totals</t>
  </si>
  <si>
    <t>Precept</t>
  </si>
  <si>
    <t>Date</t>
  </si>
  <si>
    <t>PAYEE/PAYER</t>
  </si>
  <si>
    <t>BACS</t>
  </si>
  <si>
    <t>Crosscheck</t>
  </si>
  <si>
    <t>Bank Reconciliation</t>
  </si>
  <si>
    <t>Total</t>
  </si>
  <si>
    <t>Capital Schemes</t>
  </si>
  <si>
    <t>RFO</t>
  </si>
  <si>
    <t>Lorraine Wheeler</t>
  </si>
  <si>
    <t>Chairman</t>
  </si>
  <si>
    <t>Balance B/F</t>
  </si>
  <si>
    <t>Plus Credits</t>
  </si>
  <si>
    <t>Less Debits</t>
  </si>
  <si>
    <t>Plus O/S Chqs</t>
  </si>
  <si>
    <t>£</t>
  </si>
  <si>
    <t>Signed:.............................................................................</t>
  </si>
  <si>
    <t>Balance</t>
  </si>
  <si>
    <t>B/Fwd</t>
  </si>
  <si>
    <t>Grants</t>
  </si>
  <si>
    <t>David Cook</t>
  </si>
  <si>
    <t>Itchen Stoke &amp; Ovington Parish Council</t>
  </si>
  <si>
    <t>Inv No/Detail</t>
  </si>
  <si>
    <t>Accs/       Audit</t>
  </si>
  <si>
    <t>PAYE/     NI</t>
  </si>
  <si>
    <t>Section 137 Grants</t>
  </si>
  <si>
    <t>Insur   ance</t>
  </si>
  <si>
    <t>Misc</t>
  </si>
  <si>
    <t>Cheque/Credit</t>
  </si>
  <si>
    <t>Amount</t>
  </si>
  <si>
    <t>Admin/   Expenses</t>
  </si>
  <si>
    <t>Training/Subscriptions</t>
  </si>
  <si>
    <t>Grounds &amp; Maintenance &amp;Lengthsman</t>
  </si>
  <si>
    <t>VAT To Claim</t>
  </si>
  <si>
    <t>WCC</t>
  </si>
  <si>
    <t>Vision ICT</t>
  </si>
  <si>
    <t>Uncleared</t>
  </si>
  <si>
    <t>APPENDIX B</t>
  </si>
  <si>
    <t>Bank Statement Unity Trust</t>
  </si>
  <si>
    <t>(unclaimed)</t>
  </si>
  <si>
    <t>Unity Trust</t>
  </si>
  <si>
    <t>Service Charge</t>
  </si>
  <si>
    <t>ICO</t>
  </si>
  <si>
    <t>DD</t>
  </si>
  <si>
    <t>Do the Numbers Ltd</t>
  </si>
  <si>
    <t>HMRC</t>
  </si>
  <si>
    <t>As at 30.06.22</t>
  </si>
  <si>
    <t>Cash at Unity Trust</t>
  </si>
  <si>
    <t>this was down to and inc line 23</t>
  </si>
  <si>
    <t>this was down to and inc line 22</t>
  </si>
  <si>
    <t>Purple shading is actual figs from 30 June bank rec</t>
  </si>
  <si>
    <t>Sara Sawyer</t>
  </si>
  <si>
    <t>Zurich</t>
  </si>
  <si>
    <t>Dog bins Jan - March</t>
  </si>
  <si>
    <t>Data Protection fee</t>
  </si>
  <si>
    <t>Precept part 1</t>
  </si>
  <si>
    <t>Precept part 2</t>
  </si>
  <si>
    <t>ACCOUNTS 2023/24</t>
  </si>
  <si>
    <t>at 1 Apr 2023</t>
  </si>
  <si>
    <t>Signed:</t>
  </si>
  <si>
    <t>As at 31st March 2024</t>
  </si>
  <si>
    <t>Other</t>
  </si>
  <si>
    <t>Staff</t>
  </si>
  <si>
    <t>Inv 12/1556 Internal Audit Fee 23/24</t>
  </si>
  <si>
    <t>HALC lLtd</t>
  </si>
  <si>
    <t>Inv 6631 Annual Membership</t>
  </si>
  <si>
    <t>Andy Loos Ltd</t>
  </si>
  <si>
    <t>Inv STH/881911</t>
  </si>
  <si>
    <t>Invoice 18136</t>
  </si>
  <si>
    <t>Expenses</t>
  </si>
  <si>
    <t>Clerk's salary</t>
  </si>
  <si>
    <t>Invoice 18622</t>
  </si>
  <si>
    <t>Meadow Party expenditure</t>
  </si>
  <si>
    <t>Wendy Simson</t>
  </si>
  <si>
    <t>Citzen's Advice</t>
  </si>
  <si>
    <t>Grant</t>
  </si>
  <si>
    <t>PAYE</t>
  </si>
  <si>
    <t>Ovington Charity</t>
  </si>
  <si>
    <t>Chq</t>
  </si>
  <si>
    <t>Admin fee</t>
  </si>
  <si>
    <t>Insurance</t>
  </si>
  <si>
    <t>Charity Admin</t>
  </si>
  <si>
    <t>Dog bins</t>
  </si>
  <si>
    <t>Bank Reconciliation as at 31st March 2025</t>
  </si>
  <si>
    <t>As at 1st 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</si>
</sst>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rgb="FF00B0F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Bradley Hand ITC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12" fillId="0" borderId="0" xfId="0" applyNumberFormat="1" applyFont="1"/>
    <xf numFmtId="2" fontId="12" fillId="0" borderId="0" xfId="0" applyNumberFormat="1" applyFont="1"/>
    <xf numFmtId="2" fontId="12" fillId="0" borderId="2" xfId="0" applyNumberFormat="1" applyFont="1" applyBorder="1"/>
    <xf numFmtId="0" fontId="12" fillId="0" borderId="2" xfId="0" applyFont="1" applyBorder="1"/>
    <xf numFmtId="2" fontId="10" fillId="0" borderId="0" xfId="0" applyNumberFormat="1" applyFont="1"/>
    <xf numFmtId="4" fontId="10" fillId="0" borderId="0" xfId="0" applyNumberFormat="1" applyFont="1"/>
    <xf numFmtId="0" fontId="12" fillId="0" borderId="2" xfId="0" applyFont="1" applyBorder="1" applyAlignment="1">
      <alignment horizontal="left"/>
    </xf>
    <xf numFmtId="0" fontId="9" fillId="0" borderId="0" xfId="0" applyFont="1"/>
    <xf numFmtId="44" fontId="10" fillId="0" borderId="4" xfId="0" applyNumberFormat="1" applyFont="1" applyBorder="1"/>
    <xf numFmtId="0" fontId="12" fillId="2" borderId="0" xfId="0" applyFont="1" applyFill="1"/>
    <xf numFmtId="43" fontId="10" fillId="0" borderId="0" xfId="1" applyFont="1"/>
    <xf numFmtId="0" fontId="10" fillId="2" borderId="0" xfId="0" applyFont="1" applyFill="1" applyAlignment="1">
      <alignment horizontal="left"/>
    </xf>
    <xf numFmtId="43" fontId="12" fillId="3" borderId="0" xfId="1" applyFont="1" applyFill="1"/>
    <xf numFmtId="0" fontId="12" fillId="3" borderId="0" xfId="0" applyFont="1" applyFill="1"/>
    <xf numFmtId="0" fontId="12" fillId="3" borderId="2" xfId="0" applyFont="1" applyFill="1" applyBorder="1"/>
    <xf numFmtId="0" fontId="10" fillId="3" borderId="0" xfId="0" applyFont="1" applyFill="1"/>
    <xf numFmtId="43" fontId="10" fillId="3" borderId="0" xfId="1" applyFont="1" applyFill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4" fontId="0" fillId="0" borderId="5" xfId="0" applyNumberFormat="1" applyBorder="1"/>
    <xf numFmtId="14" fontId="13" fillId="0" borderId="5" xfId="0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center"/>
    </xf>
    <xf numFmtId="0" fontId="4" fillId="0" borderId="5" xfId="0" applyFont="1" applyBorder="1"/>
    <xf numFmtId="0" fontId="17" fillId="0" borderId="5" xfId="0" applyFont="1" applyBorder="1"/>
    <xf numFmtId="43" fontId="12" fillId="0" borderId="2" xfId="1" applyFont="1" applyBorder="1"/>
    <xf numFmtId="0" fontId="0" fillId="0" borderId="0" xfId="0" applyAlignment="1">
      <alignment horizontal="left"/>
    </xf>
    <xf numFmtId="14" fontId="14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8" fillId="0" borderId="0" xfId="0" applyFont="1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5" xfId="0" applyNumberFormat="1" applyBorder="1"/>
    <xf numFmtId="164" fontId="1" fillId="0" borderId="5" xfId="0" applyNumberFormat="1" applyFont="1" applyBorder="1"/>
    <xf numFmtId="164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" fillId="0" borderId="5" xfId="1" applyNumberFormat="1" applyFont="1" applyBorder="1"/>
    <xf numFmtId="164" fontId="1" fillId="0" borderId="5" xfId="1" applyNumberFormat="1" applyFont="1" applyBorder="1" applyAlignment="1">
      <alignment horizontal="center"/>
    </xf>
    <xf numFmtId="164" fontId="15" fillId="0" borderId="5" xfId="1" applyNumberFormat="1" applyFont="1" applyBorder="1"/>
    <xf numFmtId="164" fontId="0" fillId="0" borderId="5" xfId="1" applyNumberFormat="1" applyFont="1" applyBorder="1"/>
    <xf numFmtId="164" fontId="6" fillId="0" borderId="5" xfId="1" applyNumberFormat="1" applyFont="1" applyBorder="1"/>
    <xf numFmtId="164" fontId="7" fillId="0" borderId="5" xfId="1" applyNumberFormat="1" applyFont="1" applyBorder="1"/>
    <xf numFmtId="164" fontId="8" fillId="0" borderId="5" xfId="1" applyNumberFormat="1" applyFont="1" applyBorder="1"/>
    <xf numFmtId="164" fontId="6" fillId="0" borderId="0" xfId="1" applyNumberFormat="1" applyFont="1"/>
    <xf numFmtId="164" fontId="0" fillId="0" borderId="0" xfId="1" applyNumberFormat="1" applyFont="1"/>
    <xf numFmtId="164" fontId="1" fillId="0" borderId="1" xfId="0" applyNumberFormat="1" applyFont="1" applyBorder="1"/>
    <xf numFmtId="164" fontId="1" fillId="0" borderId="0" xfId="0" applyNumberFormat="1" applyFont="1"/>
    <xf numFmtId="164" fontId="0" fillId="0" borderId="0" xfId="0" applyNumberFormat="1" applyAlignment="1">
      <alignment horizontal="left"/>
    </xf>
    <xf numFmtId="164" fontId="9" fillId="0" borderId="0" xfId="0" applyNumberFormat="1" applyFont="1"/>
    <xf numFmtId="164" fontId="0" fillId="2" borderId="0" xfId="0" applyNumberFormat="1" applyFill="1"/>
    <xf numFmtId="164" fontId="0" fillId="2" borderId="2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"/>
  <sheetViews>
    <sheetView tabSelected="1" topLeftCell="A14" zoomScaleNormal="100" workbookViewId="0">
      <selection activeCell="D20" sqref="D20"/>
    </sheetView>
  </sheetViews>
  <sheetFormatPr defaultRowHeight="15" x14ac:dyDescent="0.25"/>
  <cols>
    <col min="1" max="1" width="12.28515625" customWidth="1"/>
    <col min="2" max="2" width="27" bestFit="1" customWidth="1"/>
    <col min="4" max="4" width="46.28515625" bestFit="1" customWidth="1"/>
    <col min="5" max="5" width="12.42578125" style="51" customWidth="1"/>
    <col min="6" max="6" width="12.28515625" style="51" customWidth="1"/>
    <col min="7" max="7" width="13" style="51" customWidth="1"/>
    <col min="8" max="10" width="9.140625" style="51"/>
    <col min="11" max="11" width="11.7109375" style="51" customWidth="1"/>
    <col min="12" max="12" width="9.140625" style="51"/>
    <col min="13" max="13" width="13" style="51" customWidth="1"/>
    <col min="14" max="14" width="13.28515625" style="51" customWidth="1"/>
    <col min="15" max="16" width="9.140625" style="51"/>
    <col min="17" max="17" width="12.28515625" style="51" customWidth="1"/>
    <col min="18" max="18" width="13.7109375" style="51" customWidth="1"/>
    <col min="20" max="20" width="12" style="51" customWidth="1"/>
    <col min="21" max="23" width="9.140625" style="51"/>
    <col min="24" max="24" width="10.85546875" style="51" customWidth="1"/>
  </cols>
  <sheetData>
    <row r="1" spans="1:25" ht="21" x14ac:dyDescent="0.35">
      <c r="A1" s="3"/>
      <c r="C1" s="8"/>
      <c r="D1" s="1"/>
      <c r="E1" s="50"/>
      <c r="F1" s="50"/>
      <c r="H1" s="50" t="s">
        <v>63</v>
      </c>
      <c r="I1" s="52"/>
      <c r="J1" s="52"/>
      <c r="K1" s="52"/>
      <c r="N1" s="53"/>
      <c r="Q1" s="53"/>
      <c r="S1" s="8"/>
      <c r="T1" s="70"/>
      <c r="Y1" s="8"/>
    </row>
    <row r="2" spans="1:25" ht="21" x14ac:dyDescent="0.35">
      <c r="B2" s="1" t="s">
        <v>0</v>
      </c>
      <c r="N2" s="54"/>
      <c r="O2" s="55"/>
      <c r="U2" s="52" t="s">
        <v>1</v>
      </c>
      <c r="V2" s="52"/>
    </row>
    <row r="3" spans="1:25" ht="60" x14ac:dyDescent="0.25">
      <c r="A3" s="31"/>
      <c r="B3" s="31"/>
      <c r="C3" s="32"/>
      <c r="D3" s="31"/>
      <c r="E3" s="56"/>
      <c r="F3" s="56"/>
      <c r="G3" s="57" t="s">
        <v>2</v>
      </c>
      <c r="H3" s="58" t="s">
        <v>36</v>
      </c>
      <c r="I3" s="58" t="s">
        <v>30</v>
      </c>
      <c r="J3" s="58" t="s">
        <v>29</v>
      </c>
      <c r="K3" s="58" t="s">
        <v>37</v>
      </c>
      <c r="L3" s="58" t="s">
        <v>32</v>
      </c>
      <c r="M3" s="58" t="s">
        <v>31</v>
      </c>
      <c r="N3" s="59" t="s">
        <v>38</v>
      </c>
      <c r="O3" s="60" t="s">
        <v>13</v>
      </c>
      <c r="P3" s="58" t="s">
        <v>3</v>
      </c>
      <c r="Q3" s="61" t="s">
        <v>4</v>
      </c>
      <c r="R3" s="57" t="s">
        <v>5</v>
      </c>
      <c r="T3" s="57" t="s">
        <v>6</v>
      </c>
      <c r="U3" s="57" t="s">
        <v>33</v>
      </c>
      <c r="V3" s="57" t="s">
        <v>4</v>
      </c>
      <c r="W3" s="57" t="s">
        <v>25</v>
      </c>
      <c r="X3" s="57" t="s">
        <v>5</v>
      </c>
    </row>
    <row r="4" spans="1:25" ht="30" x14ac:dyDescent="0.25">
      <c r="A4" s="33" t="s">
        <v>7</v>
      </c>
      <c r="B4" s="33" t="s">
        <v>8</v>
      </c>
      <c r="C4" s="34" t="s">
        <v>34</v>
      </c>
      <c r="D4" s="33" t="s">
        <v>28</v>
      </c>
      <c r="E4" s="57" t="s">
        <v>35</v>
      </c>
      <c r="F4" s="57" t="s">
        <v>23</v>
      </c>
      <c r="G4" s="56"/>
      <c r="H4" s="56"/>
      <c r="I4" s="56"/>
      <c r="J4" s="56"/>
      <c r="K4" s="56"/>
      <c r="L4" s="56"/>
      <c r="M4" s="56"/>
      <c r="N4" s="62"/>
      <c r="O4" s="56"/>
      <c r="P4" s="56"/>
      <c r="Q4" s="63" t="s">
        <v>45</v>
      </c>
      <c r="R4" s="56"/>
      <c r="T4" s="56"/>
      <c r="U4" s="56"/>
      <c r="V4" s="56"/>
      <c r="W4" s="56"/>
      <c r="X4" s="56"/>
    </row>
    <row r="5" spans="1:25" x14ac:dyDescent="0.25">
      <c r="A5" s="36">
        <v>45017</v>
      </c>
      <c r="B5" s="31"/>
      <c r="C5" s="32"/>
      <c r="D5" s="31" t="s">
        <v>24</v>
      </c>
      <c r="E5" s="56"/>
      <c r="F5" s="56">
        <v>22610.06</v>
      </c>
      <c r="G5" s="56"/>
      <c r="H5" s="56"/>
      <c r="I5" s="56"/>
      <c r="J5" s="56"/>
      <c r="K5" s="56"/>
      <c r="L5" s="56"/>
      <c r="M5" s="56"/>
      <c r="N5" s="64"/>
      <c r="O5" s="56"/>
      <c r="P5" s="56"/>
      <c r="Q5" s="65"/>
      <c r="R5" s="56"/>
      <c r="T5" s="56"/>
      <c r="U5" s="56"/>
      <c r="V5" s="56"/>
      <c r="W5" s="56"/>
      <c r="X5" s="56"/>
    </row>
    <row r="6" spans="1:25" x14ac:dyDescent="0.25">
      <c r="A6" s="36">
        <v>45387</v>
      </c>
      <c r="B6" s="31" t="s">
        <v>40</v>
      </c>
      <c r="C6" s="32" t="s">
        <v>9</v>
      </c>
      <c r="D6" s="31" t="s">
        <v>61</v>
      </c>
      <c r="E6" s="56">
        <v>3112.5</v>
      </c>
      <c r="F6" s="56">
        <f>F5+E6</f>
        <v>25722.560000000001</v>
      </c>
      <c r="G6" s="56"/>
      <c r="H6" s="56"/>
      <c r="I6" s="56"/>
      <c r="J6" s="56"/>
      <c r="K6" s="56"/>
      <c r="L6" s="56"/>
      <c r="M6" s="56"/>
      <c r="N6" s="64"/>
      <c r="O6" s="56"/>
      <c r="P6" s="56"/>
      <c r="Q6" s="65"/>
      <c r="R6" s="56"/>
      <c r="T6" s="56">
        <v>3112.5</v>
      </c>
      <c r="U6" s="56"/>
      <c r="V6" s="56"/>
      <c r="W6" s="56"/>
      <c r="X6" s="56">
        <f>W6+U6+T6</f>
        <v>3112.5</v>
      </c>
    </row>
    <row r="7" spans="1:25" x14ac:dyDescent="0.25">
      <c r="A7" s="36">
        <v>45392</v>
      </c>
      <c r="B7" s="31" t="s">
        <v>50</v>
      </c>
      <c r="C7" s="32" t="s">
        <v>9</v>
      </c>
      <c r="D7" s="31" t="s">
        <v>69</v>
      </c>
      <c r="E7" s="56">
        <v>-160</v>
      </c>
      <c r="F7" s="56">
        <f t="shared" ref="F7:F37" si="0">F6+E7</f>
        <v>25562.560000000001</v>
      </c>
      <c r="G7" s="56"/>
      <c r="H7" s="56"/>
      <c r="I7" s="56"/>
      <c r="J7" s="56">
        <v>160</v>
      </c>
      <c r="K7" s="56"/>
      <c r="L7" s="56"/>
      <c r="M7" s="56"/>
      <c r="N7" s="64"/>
      <c r="O7" s="56"/>
      <c r="P7" s="56"/>
      <c r="Q7" s="66"/>
      <c r="R7" s="56">
        <f t="shared" ref="R7:R37" si="1">SUM(G7:Q7)</f>
        <v>160</v>
      </c>
      <c r="T7" s="56"/>
      <c r="U7" s="56"/>
      <c r="V7" s="56"/>
      <c r="W7" s="56"/>
      <c r="X7" s="56">
        <f t="shared" ref="X7:X37" si="2">W7+U7+T7</f>
        <v>0</v>
      </c>
    </row>
    <row r="8" spans="1:25" x14ac:dyDescent="0.25">
      <c r="A8" s="36">
        <v>45415</v>
      </c>
      <c r="B8" s="31" t="s">
        <v>70</v>
      </c>
      <c r="C8" s="32" t="s">
        <v>9</v>
      </c>
      <c r="D8" s="31" t="s">
        <v>71</v>
      </c>
      <c r="E8" s="56">
        <v>-188</v>
      </c>
      <c r="F8" s="56">
        <f t="shared" si="0"/>
        <v>25374.560000000001</v>
      </c>
      <c r="G8" s="56"/>
      <c r="H8" s="56"/>
      <c r="I8" s="56"/>
      <c r="J8" s="56"/>
      <c r="K8" s="56">
        <v>188</v>
      </c>
      <c r="L8" s="56"/>
      <c r="M8" s="56"/>
      <c r="N8" s="64"/>
      <c r="O8" s="56"/>
      <c r="P8" s="56"/>
      <c r="Q8" s="66"/>
      <c r="R8" s="56">
        <f t="shared" si="1"/>
        <v>188</v>
      </c>
      <c r="T8" s="56"/>
      <c r="U8" s="56"/>
      <c r="V8" s="56"/>
      <c r="W8" s="56"/>
      <c r="X8" s="56">
        <f t="shared" si="2"/>
        <v>0</v>
      </c>
    </row>
    <row r="9" spans="1:25" x14ac:dyDescent="0.25">
      <c r="A9" s="36">
        <v>45415</v>
      </c>
      <c r="B9" s="31" t="s">
        <v>72</v>
      </c>
      <c r="C9" s="32" t="s">
        <v>9</v>
      </c>
      <c r="D9" s="31" t="s">
        <v>73</v>
      </c>
      <c r="E9" s="56">
        <v>-132</v>
      </c>
      <c r="F9" s="56">
        <f t="shared" si="0"/>
        <v>25242.560000000001</v>
      </c>
      <c r="G9" s="56"/>
      <c r="H9" s="56">
        <v>132</v>
      </c>
      <c r="I9" s="56"/>
      <c r="J9" s="56"/>
      <c r="K9" s="56"/>
      <c r="L9" s="56"/>
      <c r="M9" s="56"/>
      <c r="N9" s="64"/>
      <c r="O9" s="56"/>
      <c r="P9" s="56"/>
      <c r="Q9" s="66"/>
      <c r="R9" s="56">
        <f t="shared" si="1"/>
        <v>132</v>
      </c>
      <c r="T9" s="56"/>
      <c r="U9" s="56"/>
      <c r="V9" s="56"/>
      <c r="W9" s="56"/>
      <c r="X9" s="56">
        <f t="shared" si="2"/>
        <v>0</v>
      </c>
    </row>
    <row r="10" spans="1:25" x14ac:dyDescent="0.25">
      <c r="A10" s="37">
        <v>45415</v>
      </c>
      <c r="B10" s="38" t="s">
        <v>41</v>
      </c>
      <c r="C10" s="39" t="s">
        <v>9</v>
      </c>
      <c r="D10" s="38" t="s">
        <v>74</v>
      </c>
      <c r="E10" s="56">
        <v>-72</v>
      </c>
      <c r="F10" s="56">
        <f t="shared" si="0"/>
        <v>25170.560000000001</v>
      </c>
      <c r="G10" s="56"/>
      <c r="H10" s="56"/>
      <c r="I10" s="56"/>
      <c r="J10" s="56"/>
      <c r="K10" s="56">
        <v>57.6</v>
      </c>
      <c r="L10" s="56"/>
      <c r="M10" s="56"/>
      <c r="N10" s="64"/>
      <c r="O10" s="56"/>
      <c r="P10" s="56"/>
      <c r="Q10" s="65">
        <v>14.4</v>
      </c>
      <c r="R10" s="56">
        <f t="shared" si="1"/>
        <v>72</v>
      </c>
      <c r="T10" s="56"/>
      <c r="U10" s="56"/>
      <c r="V10" s="56"/>
      <c r="W10" s="56"/>
      <c r="X10" s="56">
        <f t="shared" si="2"/>
        <v>0</v>
      </c>
    </row>
    <row r="11" spans="1:25" x14ac:dyDescent="0.25">
      <c r="A11" s="36">
        <v>45422</v>
      </c>
      <c r="B11" s="38" t="s">
        <v>48</v>
      </c>
      <c r="C11" s="32" t="s">
        <v>49</v>
      </c>
      <c r="D11" s="40" t="s">
        <v>60</v>
      </c>
      <c r="E11" s="56">
        <v>-35</v>
      </c>
      <c r="F11" s="56">
        <f t="shared" si="0"/>
        <v>25135.56</v>
      </c>
      <c r="G11" s="56"/>
      <c r="H11" s="56"/>
      <c r="I11" s="56"/>
      <c r="J11" s="56"/>
      <c r="K11" s="56"/>
      <c r="L11" s="56">
        <v>35</v>
      </c>
      <c r="M11" s="56"/>
      <c r="N11" s="64"/>
      <c r="O11" s="56"/>
      <c r="P11" s="56"/>
      <c r="Q11" s="65"/>
      <c r="R11" s="56">
        <f t="shared" si="1"/>
        <v>35</v>
      </c>
      <c r="T11" s="56"/>
      <c r="U11" s="56"/>
      <c r="V11" s="56"/>
      <c r="W11" s="56"/>
      <c r="X11" s="56">
        <f t="shared" si="2"/>
        <v>0</v>
      </c>
    </row>
    <row r="12" spans="1:25" x14ac:dyDescent="0.25">
      <c r="A12" s="37">
        <v>45441</v>
      </c>
      <c r="B12" s="38" t="s">
        <v>40</v>
      </c>
      <c r="C12" s="39" t="s">
        <v>9</v>
      </c>
      <c r="D12" s="38" t="s">
        <v>59</v>
      </c>
      <c r="E12" s="56">
        <v>-65</v>
      </c>
      <c r="F12" s="56">
        <f t="shared" si="0"/>
        <v>25070.560000000001</v>
      </c>
      <c r="G12" s="56"/>
      <c r="H12" s="56"/>
      <c r="I12" s="56"/>
      <c r="J12" s="56"/>
      <c r="K12" s="56"/>
      <c r="L12" s="56"/>
      <c r="M12" s="56"/>
      <c r="N12" s="64"/>
      <c r="O12" s="56"/>
      <c r="P12" s="56">
        <v>65</v>
      </c>
      <c r="Q12" s="65"/>
      <c r="R12" s="56">
        <f t="shared" si="1"/>
        <v>65</v>
      </c>
      <c r="T12" s="56"/>
      <c r="U12" s="56"/>
      <c r="V12" s="56"/>
      <c r="W12" s="56"/>
      <c r="X12" s="56">
        <f t="shared" si="2"/>
        <v>0</v>
      </c>
    </row>
    <row r="13" spans="1:25" x14ac:dyDescent="0.25">
      <c r="A13" s="37">
        <v>45468</v>
      </c>
      <c r="B13" s="38" t="s">
        <v>57</v>
      </c>
      <c r="C13" s="39" t="s">
        <v>9</v>
      </c>
      <c r="D13" s="38" t="s">
        <v>75</v>
      </c>
      <c r="E13" s="56">
        <v>-3.6</v>
      </c>
      <c r="F13" s="56">
        <f t="shared" si="0"/>
        <v>25066.960000000003</v>
      </c>
      <c r="G13" s="56"/>
      <c r="H13" s="56">
        <v>3.6</v>
      </c>
      <c r="I13" s="56"/>
      <c r="J13" s="56"/>
      <c r="K13" s="56"/>
      <c r="L13" s="56"/>
      <c r="M13" s="56"/>
      <c r="N13" s="64"/>
      <c r="O13" s="56"/>
      <c r="P13" s="56"/>
      <c r="Q13" s="65"/>
      <c r="R13" s="56">
        <f t="shared" si="1"/>
        <v>3.6</v>
      </c>
      <c r="T13" s="56"/>
      <c r="U13" s="56"/>
      <c r="V13" s="56"/>
      <c r="W13" s="56"/>
      <c r="X13" s="56">
        <f t="shared" si="2"/>
        <v>0</v>
      </c>
    </row>
    <row r="14" spans="1:25" x14ac:dyDescent="0.25">
      <c r="A14" s="37">
        <v>45468</v>
      </c>
      <c r="B14" s="38" t="s">
        <v>57</v>
      </c>
      <c r="C14" s="39" t="s">
        <v>9</v>
      </c>
      <c r="D14" s="38" t="s">
        <v>76</v>
      </c>
      <c r="E14" s="56">
        <v>-584.62</v>
      </c>
      <c r="F14" s="56">
        <f t="shared" si="0"/>
        <v>24482.340000000004</v>
      </c>
      <c r="G14" s="56">
        <v>400</v>
      </c>
      <c r="H14" s="56">
        <v>184.62</v>
      </c>
      <c r="I14" s="56"/>
      <c r="J14" s="56"/>
      <c r="K14" s="56"/>
      <c r="L14" s="56"/>
      <c r="M14" s="56"/>
      <c r="N14" s="64"/>
      <c r="O14" s="56"/>
      <c r="P14" s="56"/>
      <c r="Q14" s="65"/>
      <c r="R14" s="56">
        <f t="shared" si="1"/>
        <v>584.62</v>
      </c>
      <c r="T14" s="56"/>
      <c r="U14" s="56"/>
      <c r="V14" s="56"/>
      <c r="W14" s="56"/>
      <c r="X14" s="56">
        <f t="shared" si="2"/>
        <v>0</v>
      </c>
    </row>
    <row r="15" spans="1:25" x14ac:dyDescent="0.25">
      <c r="A15" s="37">
        <v>45473</v>
      </c>
      <c r="B15" s="38" t="s">
        <v>46</v>
      </c>
      <c r="C15" s="39" t="s">
        <v>49</v>
      </c>
      <c r="D15" s="38" t="s">
        <v>47</v>
      </c>
      <c r="E15" s="56">
        <v>-18</v>
      </c>
      <c r="F15" s="56">
        <f t="shared" si="0"/>
        <v>24464.340000000004</v>
      </c>
      <c r="G15" s="56"/>
      <c r="H15" s="56">
        <v>18</v>
      </c>
      <c r="I15" s="56"/>
      <c r="J15" s="56"/>
      <c r="K15" s="56"/>
      <c r="L15" s="56"/>
      <c r="M15" s="56"/>
      <c r="N15" s="64"/>
      <c r="O15" s="56"/>
      <c r="P15" s="56"/>
      <c r="Q15" s="65"/>
      <c r="R15" s="56">
        <f t="shared" si="1"/>
        <v>18</v>
      </c>
      <c r="T15" s="56"/>
      <c r="U15" s="56"/>
      <c r="V15" s="56"/>
      <c r="W15" s="56"/>
      <c r="X15" s="56">
        <f t="shared" si="2"/>
        <v>0</v>
      </c>
    </row>
    <row r="16" spans="1:25" x14ac:dyDescent="0.25">
      <c r="A16" s="37">
        <v>45485</v>
      </c>
      <c r="B16" s="38" t="s">
        <v>41</v>
      </c>
      <c r="C16" s="39" t="s">
        <v>9</v>
      </c>
      <c r="D16" s="38" t="s">
        <v>77</v>
      </c>
      <c r="E16" s="56">
        <v>-161.26</v>
      </c>
      <c r="F16" s="56">
        <f t="shared" si="0"/>
        <v>24303.080000000005</v>
      </c>
      <c r="G16" s="56"/>
      <c r="H16" s="56">
        <v>134.38</v>
      </c>
      <c r="I16" s="56"/>
      <c r="J16" s="56"/>
      <c r="K16" s="56"/>
      <c r="L16" s="56"/>
      <c r="M16" s="56"/>
      <c r="N16" s="64"/>
      <c r="O16" s="56"/>
      <c r="P16" s="56"/>
      <c r="Q16" s="65">
        <v>26.88</v>
      </c>
      <c r="R16" s="56">
        <f t="shared" si="1"/>
        <v>161.26</v>
      </c>
      <c r="T16" s="56"/>
      <c r="U16" s="56"/>
      <c r="V16" s="56"/>
      <c r="W16" s="56"/>
      <c r="X16" s="56">
        <f t="shared" si="2"/>
        <v>0</v>
      </c>
    </row>
    <row r="17" spans="1:24" x14ac:dyDescent="0.25">
      <c r="A17" s="37">
        <v>45485</v>
      </c>
      <c r="B17" s="38" t="s">
        <v>26</v>
      </c>
      <c r="C17" s="39" t="s">
        <v>9</v>
      </c>
      <c r="D17" s="38" t="s">
        <v>78</v>
      </c>
      <c r="E17" s="56">
        <v>-606.69000000000005</v>
      </c>
      <c r="F17" s="56">
        <f t="shared" si="0"/>
        <v>23696.390000000007</v>
      </c>
      <c r="G17" s="56"/>
      <c r="H17" s="56">
        <v>606.69000000000005</v>
      </c>
      <c r="I17" s="56"/>
      <c r="J17" s="56"/>
      <c r="K17" s="56"/>
      <c r="L17" s="56"/>
      <c r="M17" s="56"/>
      <c r="N17" s="64"/>
      <c r="O17" s="56"/>
      <c r="P17" s="56"/>
      <c r="Q17" s="65"/>
      <c r="R17" s="56">
        <f t="shared" si="1"/>
        <v>606.69000000000005</v>
      </c>
      <c r="T17" s="56"/>
      <c r="U17" s="56"/>
      <c r="V17" s="56"/>
      <c r="W17" s="56"/>
      <c r="X17" s="56">
        <f t="shared" si="2"/>
        <v>0</v>
      </c>
    </row>
    <row r="18" spans="1:24" x14ac:dyDescent="0.25">
      <c r="A18" s="37">
        <v>45548</v>
      </c>
      <c r="B18" s="38" t="s">
        <v>40</v>
      </c>
      <c r="C18" s="39" t="s">
        <v>9</v>
      </c>
      <c r="D18" s="38" t="s">
        <v>62</v>
      </c>
      <c r="E18" s="56">
        <v>3112.5</v>
      </c>
      <c r="F18" s="56">
        <f t="shared" si="0"/>
        <v>26808.890000000007</v>
      </c>
      <c r="G18" s="56"/>
      <c r="H18" s="56"/>
      <c r="I18" s="56"/>
      <c r="J18" s="56"/>
      <c r="K18" s="56"/>
      <c r="L18" s="56"/>
      <c r="M18" s="56"/>
      <c r="N18" s="64"/>
      <c r="O18" s="56"/>
      <c r="P18" s="56"/>
      <c r="Q18" s="65"/>
      <c r="R18" s="56">
        <f t="shared" si="1"/>
        <v>0</v>
      </c>
      <c r="T18" s="56">
        <v>3112.5</v>
      </c>
      <c r="U18" s="56"/>
      <c r="V18" s="56"/>
      <c r="W18" s="56"/>
      <c r="X18" s="56">
        <f t="shared" si="2"/>
        <v>3112.5</v>
      </c>
    </row>
    <row r="19" spans="1:24" x14ac:dyDescent="0.25">
      <c r="A19" s="37">
        <v>45565</v>
      </c>
      <c r="B19" s="38" t="s">
        <v>46</v>
      </c>
      <c r="C19" s="39" t="s">
        <v>49</v>
      </c>
      <c r="D19" s="38" t="s">
        <v>47</v>
      </c>
      <c r="E19" s="56">
        <v>-18</v>
      </c>
      <c r="F19" s="56">
        <f t="shared" si="0"/>
        <v>26790.890000000007</v>
      </c>
      <c r="G19" s="56"/>
      <c r="H19" s="56">
        <v>18</v>
      </c>
      <c r="I19" s="56"/>
      <c r="J19" s="56"/>
      <c r="K19" s="56"/>
      <c r="L19" s="56"/>
      <c r="M19" s="56"/>
      <c r="N19" s="64"/>
      <c r="O19" s="56"/>
      <c r="P19" s="56"/>
      <c r="Q19" s="65"/>
      <c r="R19" s="56">
        <f t="shared" si="1"/>
        <v>18</v>
      </c>
      <c r="T19" s="56"/>
      <c r="U19" s="56"/>
      <c r="V19" s="56"/>
      <c r="W19" s="56"/>
      <c r="X19" s="56">
        <f t="shared" si="2"/>
        <v>0</v>
      </c>
    </row>
    <row r="20" spans="1:24" x14ac:dyDescent="0.25">
      <c r="A20" s="37">
        <v>45579</v>
      </c>
      <c r="B20" s="38" t="s">
        <v>79</v>
      </c>
      <c r="C20" s="39" t="s">
        <v>9</v>
      </c>
      <c r="D20" s="38" t="s">
        <v>76</v>
      </c>
      <c r="E20" s="56">
        <v>-352</v>
      </c>
      <c r="F20" s="56">
        <f t="shared" si="0"/>
        <v>26438.890000000007</v>
      </c>
      <c r="G20" s="56">
        <v>352</v>
      </c>
      <c r="H20" s="56"/>
      <c r="I20" s="56"/>
      <c r="J20" s="56"/>
      <c r="K20" s="56"/>
      <c r="L20" s="56"/>
      <c r="M20" s="56"/>
      <c r="N20" s="64"/>
      <c r="O20" s="56"/>
      <c r="P20" s="56"/>
      <c r="Q20" s="65"/>
      <c r="R20" s="56">
        <f t="shared" si="1"/>
        <v>352</v>
      </c>
      <c r="T20" s="56"/>
      <c r="U20" s="56"/>
      <c r="V20" s="56"/>
      <c r="W20" s="56"/>
      <c r="X20" s="56">
        <f t="shared" si="2"/>
        <v>0</v>
      </c>
    </row>
    <row r="21" spans="1:24" x14ac:dyDescent="0.25">
      <c r="A21" s="37">
        <v>45579</v>
      </c>
      <c r="B21" s="38" t="s">
        <v>80</v>
      </c>
      <c r="C21" s="39" t="s">
        <v>9</v>
      </c>
      <c r="D21" s="38" t="s">
        <v>81</v>
      </c>
      <c r="E21" s="56">
        <v>-400</v>
      </c>
      <c r="F21" s="56">
        <f t="shared" si="0"/>
        <v>26038.890000000007</v>
      </c>
      <c r="G21" s="56"/>
      <c r="H21" s="56"/>
      <c r="I21" s="56"/>
      <c r="J21" s="56"/>
      <c r="K21" s="56"/>
      <c r="L21" s="56"/>
      <c r="M21" s="56">
        <v>400</v>
      </c>
      <c r="N21" s="64"/>
      <c r="O21" s="56"/>
      <c r="P21" s="56"/>
      <c r="Q21" s="65"/>
      <c r="R21" s="56">
        <f t="shared" si="1"/>
        <v>400</v>
      </c>
      <c r="T21" s="56"/>
      <c r="U21" s="56"/>
      <c r="V21" s="56"/>
      <c r="W21" s="56"/>
      <c r="X21" s="56">
        <f t="shared" si="2"/>
        <v>0</v>
      </c>
    </row>
    <row r="22" spans="1:24" x14ac:dyDescent="0.25">
      <c r="A22" s="37">
        <v>45579</v>
      </c>
      <c r="B22" s="38" t="s">
        <v>51</v>
      </c>
      <c r="C22" s="39" t="s">
        <v>9</v>
      </c>
      <c r="D22" s="38" t="s">
        <v>82</v>
      </c>
      <c r="E22" s="56">
        <v>-88</v>
      </c>
      <c r="F22" s="56">
        <f t="shared" si="0"/>
        <v>25950.890000000007</v>
      </c>
      <c r="G22" s="56">
        <v>88</v>
      </c>
      <c r="H22" s="56"/>
      <c r="I22" s="56"/>
      <c r="J22" s="56"/>
      <c r="K22" s="56"/>
      <c r="L22" s="56"/>
      <c r="M22" s="56"/>
      <c r="N22" s="64"/>
      <c r="O22" s="56"/>
      <c r="P22" s="56"/>
      <c r="Q22" s="65"/>
      <c r="R22" s="56">
        <f t="shared" si="1"/>
        <v>88</v>
      </c>
      <c r="T22" s="56"/>
      <c r="U22" s="56"/>
      <c r="V22" s="56"/>
      <c r="W22" s="56"/>
      <c r="X22" s="56">
        <f t="shared" si="2"/>
        <v>0</v>
      </c>
    </row>
    <row r="23" spans="1:24" x14ac:dyDescent="0.25">
      <c r="A23" s="37">
        <v>45596</v>
      </c>
      <c r="B23" s="38" t="s">
        <v>46</v>
      </c>
      <c r="C23" s="39" t="s">
        <v>49</v>
      </c>
      <c r="D23" s="38" t="s">
        <v>47</v>
      </c>
      <c r="E23" s="56">
        <v>-5.4</v>
      </c>
      <c r="F23" s="56">
        <f t="shared" si="0"/>
        <v>25945.490000000005</v>
      </c>
      <c r="G23" s="56"/>
      <c r="H23" s="56">
        <v>5.4</v>
      </c>
      <c r="I23" s="56"/>
      <c r="J23" s="56"/>
      <c r="K23" s="56"/>
      <c r="L23" s="56"/>
      <c r="M23" s="56"/>
      <c r="N23" s="64"/>
      <c r="O23" s="56"/>
      <c r="P23" s="56"/>
      <c r="Q23" s="65"/>
      <c r="R23" s="56">
        <f t="shared" si="1"/>
        <v>5.4</v>
      </c>
      <c r="T23" s="56"/>
      <c r="U23" s="56"/>
      <c r="V23" s="56"/>
      <c r="W23" s="56"/>
      <c r="X23" s="56">
        <f t="shared" si="2"/>
        <v>0</v>
      </c>
    </row>
    <row r="24" spans="1:24" x14ac:dyDescent="0.25">
      <c r="A24" s="37">
        <v>45626</v>
      </c>
      <c r="B24" s="38" t="s">
        <v>46</v>
      </c>
      <c r="C24" s="39" t="s">
        <v>49</v>
      </c>
      <c r="D24" s="38" t="s">
        <v>47</v>
      </c>
      <c r="E24" s="56">
        <v>-6</v>
      </c>
      <c r="F24" s="56">
        <f t="shared" si="0"/>
        <v>25939.490000000005</v>
      </c>
      <c r="G24" s="56"/>
      <c r="H24" s="56">
        <v>6</v>
      </c>
      <c r="I24" s="56"/>
      <c r="J24" s="56"/>
      <c r="K24" s="56"/>
      <c r="L24" s="56"/>
      <c r="M24" s="56"/>
      <c r="N24" s="64"/>
      <c r="O24" s="56"/>
      <c r="P24" s="56"/>
      <c r="Q24" s="65"/>
      <c r="R24" s="56">
        <f t="shared" si="1"/>
        <v>6</v>
      </c>
      <c r="T24" s="56"/>
      <c r="U24" s="56"/>
      <c r="V24" s="56"/>
      <c r="W24" s="56"/>
      <c r="X24" s="56">
        <f t="shared" si="2"/>
        <v>0</v>
      </c>
    </row>
    <row r="25" spans="1:24" x14ac:dyDescent="0.25">
      <c r="A25" s="37">
        <v>45646</v>
      </c>
      <c r="B25" s="38" t="s">
        <v>83</v>
      </c>
      <c r="C25" s="39" t="s">
        <v>84</v>
      </c>
      <c r="D25" s="38" t="s">
        <v>85</v>
      </c>
      <c r="E25" s="56">
        <v>100</v>
      </c>
      <c r="F25" s="56">
        <f t="shared" si="0"/>
        <v>26039.490000000005</v>
      </c>
      <c r="G25" s="56"/>
      <c r="H25" s="56"/>
      <c r="I25" s="56"/>
      <c r="J25" s="56"/>
      <c r="K25" s="56"/>
      <c r="L25" s="56"/>
      <c r="M25" s="56"/>
      <c r="N25" s="64"/>
      <c r="O25" s="56"/>
      <c r="P25" s="56"/>
      <c r="Q25" s="65"/>
      <c r="R25" s="56">
        <f t="shared" si="1"/>
        <v>0</v>
      </c>
      <c r="T25" s="56"/>
      <c r="U25" s="56">
        <v>100</v>
      </c>
      <c r="V25" s="56"/>
      <c r="W25" s="56"/>
      <c r="X25" s="56">
        <f t="shared" si="2"/>
        <v>100</v>
      </c>
    </row>
    <row r="26" spans="1:24" x14ac:dyDescent="0.25">
      <c r="A26" s="37">
        <v>45657</v>
      </c>
      <c r="B26" s="38" t="s">
        <v>51</v>
      </c>
      <c r="C26" s="39" t="s">
        <v>9</v>
      </c>
      <c r="D26" s="38" t="s">
        <v>82</v>
      </c>
      <c r="E26" s="56">
        <v>-88</v>
      </c>
      <c r="F26" s="56">
        <f t="shared" si="0"/>
        <v>25951.490000000005</v>
      </c>
      <c r="G26" s="56">
        <v>88</v>
      </c>
      <c r="H26" s="56"/>
      <c r="I26" s="56"/>
      <c r="J26" s="56"/>
      <c r="K26" s="56"/>
      <c r="L26" s="56"/>
      <c r="M26" s="56"/>
      <c r="N26" s="64"/>
      <c r="O26" s="56"/>
      <c r="P26" s="56"/>
      <c r="Q26" s="65"/>
      <c r="R26" s="56">
        <f t="shared" si="1"/>
        <v>88</v>
      </c>
      <c r="T26" s="56"/>
      <c r="U26" s="56"/>
      <c r="V26" s="56"/>
      <c r="W26" s="56"/>
      <c r="X26" s="56">
        <f t="shared" si="2"/>
        <v>0</v>
      </c>
    </row>
    <row r="27" spans="1:24" x14ac:dyDescent="0.25">
      <c r="A27" s="37">
        <v>45657</v>
      </c>
      <c r="B27" s="38" t="s">
        <v>58</v>
      </c>
      <c r="C27" s="39" t="s">
        <v>9</v>
      </c>
      <c r="D27" s="38" t="s">
        <v>86</v>
      </c>
      <c r="E27" s="56">
        <v>-441.37</v>
      </c>
      <c r="F27" s="56">
        <f t="shared" si="0"/>
        <v>25510.120000000006</v>
      </c>
      <c r="G27" s="56"/>
      <c r="H27" s="56"/>
      <c r="I27" s="56"/>
      <c r="J27" s="56"/>
      <c r="K27" s="56"/>
      <c r="L27" s="56">
        <v>441.37</v>
      </c>
      <c r="M27" s="56"/>
      <c r="N27" s="64"/>
      <c r="O27" s="56"/>
      <c r="P27" s="56"/>
      <c r="Q27" s="65"/>
      <c r="R27" s="56">
        <f t="shared" si="1"/>
        <v>441.37</v>
      </c>
      <c r="T27" s="56"/>
      <c r="U27" s="56"/>
      <c r="V27" s="56"/>
      <c r="W27" s="56"/>
      <c r="X27" s="56">
        <f t="shared" si="2"/>
        <v>0</v>
      </c>
    </row>
    <row r="28" spans="1:24" x14ac:dyDescent="0.25">
      <c r="A28" s="37">
        <v>45657</v>
      </c>
      <c r="B28" s="38" t="s">
        <v>79</v>
      </c>
      <c r="C28" s="39" t="s">
        <v>9</v>
      </c>
      <c r="D28" s="38" t="s">
        <v>76</v>
      </c>
      <c r="E28" s="56">
        <v>-352</v>
      </c>
      <c r="F28" s="56">
        <f t="shared" si="0"/>
        <v>25158.120000000006</v>
      </c>
      <c r="G28" s="56">
        <v>352</v>
      </c>
      <c r="H28" s="56"/>
      <c r="I28" s="56"/>
      <c r="J28" s="56"/>
      <c r="K28" s="56"/>
      <c r="L28" s="56"/>
      <c r="M28" s="56"/>
      <c r="N28" s="64"/>
      <c r="O28" s="56"/>
      <c r="P28" s="56"/>
      <c r="Q28" s="65"/>
      <c r="R28" s="56">
        <f t="shared" si="1"/>
        <v>352</v>
      </c>
      <c r="T28" s="56"/>
      <c r="U28" s="56"/>
      <c r="V28" s="56"/>
      <c r="W28" s="56"/>
      <c r="X28" s="56">
        <f t="shared" si="2"/>
        <v>0</v>
      </c>
    </row>
    <row r="29" spans="1:24" x14ac:dyDescent="0.25">
      <c r="A29" s="37">
        <v>45657</v>
      </c>
      <c r="B29" s="38" t="s">
        <v>79</v>
      </c>
      <c r="C29" s="39" t="s">
        <v>9</v>
      </c>
      <c r="D29" s="38" t="s">
        <v>87</v>
      </c>
      <c r="E29" s="56">
        <v>-100</v>
      </c>
      <c r="F29" s="56">
        <f t="shared" si="0"/>
        <v>25058.120000000006</v>
      </c>
      <c r="G29" s="56">
        <v>100</v>
      </c>
      <c r="H29" s="56"/>
      <c r="I29" s="56"/>
      <c r="J29" s="56"/>
      <c r="K29" s="56"/>
      <c r="L29" s="56"/>
      <c r="M29" s="56"/>
      <c r="N29" s="64"/>
      <c r="O29" s="56"/>
      <c r="P29" s="56"/>
      <c r="Q29" s="65"/>
      <c r="R29" s="56">
        <f t="shared" si="1"/>
        <v>100</v>
      </c>
      <c r="T29" s="56"/>
      <c r="U29" s="56"/>
      <c r="V29" s="56"/>
      <c r="W29" s="56"/>
      <c r="X29" s="56">
        <f t="shared" si="2"/>
        <v>0</v>
      </c>
    </row>
    <row r="30" spans="1:24" x14ac:dyDescent="0.25">
      <c r="A30" s="36">
        <v>45657</v>
      </c>
      <c r="B30" s="38" t="s">
        <v>46</v>
      </c>
      <c r="C30" s="41" t="s">
        <v>49</v>
      </c>
      <c r="D30" s="38" t="s">
        <v>47</v>
      </c>
      <c r="E30" s="56">
        <v>-6</v>
      </c>
      <c r="F30" s="56">
        <f t="shared" si="0"/>
        <v>25052.120000000006</v>
      </c>
      <c r="G30" s="56"/>
      <c r="H30" s="56">
        <v>6</v>
      </c>
      <c r="I30" s="56"/>
      <c r="J30" s="56"/>
      <c r="K30" s="56"/>
      <c r="L30" s="56"/>
      <c r="M30" s="56"/>
      <c r="N30" s="64"/>
      <c r="O30" s="56"/>
      <c r="P30" s="56"/>
      <c r="Q30" s="65"/>
      <c r="R30" s="56">
        <f t="shared" si="1"/>
        <v>6</v>
      </c>
      <c r="T30" s="56"/>
      <c r="U30" s="56"/>
      <c r="V30" s="56"/>
      <c r="W30" s="56"/>
      <c r="X30" s="56">
        <f t="shared" si="2"/>
        <v>0</v>
      </c>
    </row>
    <row r="31" spans="1:24" x14ac:dyDescent="0.25">
      <c r="A31" s="36">
        <v>45688</v>
      </c>
      <c r="B31" s="38" t="s">
        <v>46</v>
      </c>
      <c r="C31" s="41" t="s">
        <v>49</v>
      </c>
      <c r="D31" s="38" t="s">
        <v>47</v>
      </c>
      <c r="E31" s="56">
        <v>-6</v>
      </c>
      <c r="F31" s="56">
        <f t="shared" si="0"/>
        <v>25046.120000000006</v>
      </c>
      <c r="G31" s="56"/>
      <c r="H31" s="56">
        <v>6</v>
      </c>
      <c r="I31" s="56"/>
      <c r="J31" s="56"/>
      <c r="K31" s="56"/>
      <c r="L31" s="56"/>
      <c r="M31" s="56"/>
      <c r="N31" s="64"/>
      <c r="O31" s="56"/>
      <c r="P31" s="56"/>
      <c r="Q31" s="65"/>
      <c r="R31" s="56">
        <f t="shared" si="1"/>
        <v>6</v>
      </c>
      <c r="T31" s="56"/>
      <c r="U31" s="56"/>
      <c r="V31" s="56"/>
      <c r="W31" s="56"/>
      <c r="X31" s="56">
        <f t="shared" si="2"/>
        <v>0</v>
      </c>
    </row>
    <row r="32" spans="1:24" x14ac:dyDescent="0.25">
      <c r="A32" s="36">
        <v>45716</v>
      </c>
      <c r="B32" s="38" t="s">
        <v>46</v>
      </c>
      <c r="C32" s="41" t="s">
        <v>49</v>
      </c>
      <c r="D32" s="38" t="s">
        <v>47</v>
      </c>
      <c r="E32" s="56">
        <v>-6</v>
      </c>
      <c r="F32" s="56">
        <f t="shared" si="0"/>
        <v>25040.120000000006</v>
      </c>
      <c r="G32" s="56"/>
      <c r="H32" s="56">
        <v>6</v>
      </c>
      <c r="I32" s="56"/>
      <c r="J32" s="56"/>
      <c r="K32" s="56"/>
      <c r="L32" s="56"/>
      <c r="M32" s="56"/>
      <c r="N32" s="64"/>
      <c r="O32" s="56"/>
      <c r="P32" s="56"/>
      <c r="Q32" s="65"/>
      <c r="R32" s="56">
        <f t="shared" si="1"/>
        <v>6</v>
      </c>
      <c r="T32" s="56"/>
      <c r="U32" s="56"/>
      <c r="V32" s="56"/>
      <c r="W32" s="56"/>
      <c r="X32" s="56">
        <f t="shared" si="2"/>
        <v>0</v>
      </c>
    </row>
    <row r="33" spans="1:26" x14ac:dyDescent="0.25">
      <c r="A33" s="36">
        <v>45736</v>
      </c>
      <c r="B33" s="38" t="s">
        <v>79</v>
      </c>
      <c r="C33" s="41" t="s">
        <v>9</v>
      </c>
      <c r="D33" s="38" t="s">
        <v>76</v>
      </c>
      <c r="E33" s="56">
        <v>-352</v>
      </c>
      <c r="F33" s="56">
        <f t="shared" si="0"/>
        <v>24688.120000000006</v>
      </c>
      <c r="G33" s="56">
        <v>352</v>
      </c>
      <c r="H33" s="56"/>
      <c r="I33" s="56"/>
      <c r="J33" s="56"/>
      <c r="K33" s="56"/>
      <c r="L33" s="56"/>
      <c r="M33" s="56"/>
      <c r="N33" s="64"/>
      <c r="O33" s="56"/>
      <c r="P33" s="56"/>
      <c r="Q33" s="65"/>
      <c r="R33" s="56">
        <f t="shared" si="1"/>
        <v>352</v>
      </c>
      <c r="T33" s="56"/>
      <c r="U33" s="56"/>
      <c r="V33" s="56"/>
      <c r="W33" s="56"/>
      <c r="X33" s="56">
        <f t="shared" si="2"/>
        <v>0</v>
      </c>
    </row>
    <row r="34" spans="1:26" x14ac:dyDescent="0.25">
      <c r="A34" s="36">
        <v>45736</v>
      </c>
      <c r="B34" s="38" t="s">
        <v>51</v>
      </c>
      <c r="C34" s="41" t="s">
        <v>9</v>
      </c>
      <c r="D34" s="38" t="s">
        <v>82</v>
      </c>
      <c r="E34" s="56">
        <v>-88</v>
      </c>
      <c r="F34" s="56">
        <f t="shared" si="0"/>
        <v>24600.120000000006</v>
      </c>
      <c r="G34" s="56">
        <v>88</v>
      </c>
      <c r="H34" s="56"/>
      <c r="I34" s="56"/>
      <c r="J34" s="56"/>
      <c r="K34" s="56"/>
      <c r="L34" s="56"/>
      <c r="M34" s="56"/>
      <c r="N34" s="64"/>
      <c r="O34" s="56"/>
      <c r="P34" s="56"/>
      <c r="Q34" s="65"/>
      <c r="R34" s="56">
        <f t="shared" si="1"/>
        <v>88</v>
      </c>
      <c r="T34" s="56"/>
      <c r="U34" s="56"/>
      <c r="V34" s="56"/>
      <c r="W34" s="56"/>
      <c r="X34" s="56">
        <f t="shared" si="2"/>
        <v>0</v>
      </c>
    </row>
    <row r="35" spans="1:26" x14ac:dyDescent="0.25">
      <c r="A35" s="36">
        <v>45736</v>
      </c>
      <c r="B35" s="38" t="s">
        <v>40</v>
      </c>
      <c r="C35" s="41" t="s">
        <v>9</v>
      </c>
      <c r="D35" s="38" t="s">
        <v>88</v>
      </c>
      <c r="E35" s="56">
        <v>-65</v>
      </c>
      <c r="F35" s="56">
        <f t="shared" si="0"/>
        <v>24535.120000000006</v>
      </c>
      <c r="G35" s="56"/>
      <c r="H35" s="56"/>
      <c r="I35" s="56"/>
      <c r="J35" s="56"/>
      <c r="K35" s="56"/>
      <c r="L35" s="56"/>
      <c r="M35" s="56"/>
      <c r="N35" s="64"/>
      <c r="O35" s="56"/>
      <c r="P35" s="56">
        <v>65</v>
      </c>
      <c r="Q35" s="65"/>
      <c r="R35" s="56">
        <f t="shared" si="1"/>
        <v>65</v>
      </c>
      <c r="T35" s="56"/>
      <c r="U35" s="56"/>
      <c r="V35" s="56"/>
      <c r="W35" s="56"/>
      <c r="X35" s="56">
        <f t="shared" si="2"/>
        <v>0</v>
      </c>
    </row>
    <row r="36" spans="1:26" x14ac:dyDescent="0.25">
      <c r="A36" s="36">
        <v>45736</v>
      </c>
      <c r="B36" s="38" t="s">
        <v>40</v>
      </c>
      <c r="C36" s="41" t="s">
        <v>9</v>
      </c>
      <c r="D36" s="38" t="s">
        <v>3</v>
      </c>
      <c r="E36" s="56">
        <v>-65</v>
      </c>
      <c r="F36" s="56">
        <f t="shared" si="0"/>
        <v>24470.120000000006</v>
      </c>
      <c r="G36" s="56"/>
      <c r="H36" s="56"/>
      <c r="I36" s="56"/>
      <c r="J36" s="56"/>
      <c r="K36" s="56"/>
      <c r="L36" s="56"/>
      <c r="M36" s="56"/>
      <c r="N36" s="64"/>
      <c r="O36" s="56"/>
      <c r="P36" s="56">
        <v>65</v>
      </c>
      <c r="Q36" s="65"/>
      <c r="R36" s="56">
        <f t="shared" si="1"/>
        <v>65</v>
      </c>
      <c r="T36" s="56"/>
      <c r="U36" s="56"/>
      <c r="V36" s="56"/>
      <c r="W36" s="56"/>
      <c r="X36" s="56">
        <f t="shared" si="2"/>
        <v>0</v>
      </c>
    </row>
    <row r="37" spans="1:26" x14ac:dyDescent="0.25">
      <c r="A37" s="36">
        <v>45747</v>
      </c>
      <c r="B37" s="38" t="s">
        <v>46</v>
      </c>
      <c r="C37" s="41" t="s">
        <v>49</v>
      </c>
      <c r="D37" s="38" t="s">
        <v>47</v>
      </c>
      <c r="E37" s="56">
        <v>-6</v>
      </c>
      <c r="F37" s="56">
        <f t="shared" si="0"/>
        <v>24464.120000000006</v>
      </c>
      <c r="G37" s="56"/>
      <c r="H37" s="56">
        <v>6</v>
      </c>
      <c r="I37" s="56"/>
      <c r="J37" s="56"/>
      <c r="K37" s="56"/>
      <c r="L37" s="56"/>
      <c r="M37" s="56"/>
      <c r="N37" s="64"/>
      <c r="O37" s="56"/>
      <c r="P37" s="56"/>
      <c r="Q37" s="65"/>
      <c r="R37" s="56">
        <f t="shared" si="1"/>
        <v>6</v>
      </c>
      <c r="T37" s="56"/>
      <c r="U37" s="56"/>
      <c r="V37" s="56"/>
      <c r="W37" s="56"/>
      <c r="X37" s="56">
        <f t="shared" si="2"/>
        <v>0</v>
      </c>
    </row>
    <row r="38" spans="1:26" x14ac:dyDescent="0.25">
      <c r="A38" s="36"/>
      <c r="B38" s="38"/>
      <c r="C38" s="41"/>
      <c r="D38" s="43"/>
      <c r="E38" s="56"/>
      <c r="F38" s="56"/>
      <c r="G38" s="56"/>
      <c r="H38" s="56"/>
      <c r="I38" s="56"/>
      <c r="J38" s="56"/>
      <c r="K38" s="56"/>
      <c r="L38" s="56"/>
      <c r="M38" s="56"/>
      <c r="N38" s="64"/>
      <c r="O38" s="56"/>
      <c r="P38" s="56"/>
      <c r="Q38" s="65"/>
      <c r="R38" s="56"/>
      <c r="T38" s="56"/>
      <c r="U38" s="56"/>
      <c r="V38" s="56"/>
      <c r="W38" s="56"/>
      <c r="X38" s="56"/>
    </row>
    <row r="39" spans="1:26" x14ac:dyDescent="0.25">
      <c r="A39" s="36"/>
      <c r="B39" s="38"/>
      <c r="C39" s="41"/>
      <c r="D39" s="43"/>
      <c r="E39" s="56"/>
      <c r="F39" s="56"/>
      <c r="G39" s="56"/>
      <c r="H39" s="56"/>
      <c r="I39" s="56"/>
      <c r="J39" s="56"/>
      <c r="K39" s="56"/>
      <c r="L39" s="56"/>
      <c r="M39" s="56"/>
      <c r="N39" s="64"/>
      <c r="O39" s="56"/>
      <c r="P39" s="56"/>
      <c r="Q39" s="65"/>
      <c r="R39" s="56"/>
      <c r="T39" s="56"/>
      <c r="U39" s="56"/>
      <c r="V39" s="56"/>
      <c r="W39" s="56"/>
      <c r="X39" s="56"/>
    </row>
    <row r="40" spans="1:26" x14ac:dyDescent="0.25">
      <c r="A40" s="36"/>
      <c r="B40" s="31"/>
      <c r="C40" s="32"/>
      <c r="D40" s="38"/>
      <c r="E40" s="56"/>
      <c r="F40" s="56"/>
      <c r="G40" s="56"/>
      <c r="H40" s="56"/>
      <c r="I40" s="56"/>
      <c r="J40" s="56"/>
      <c r="K40" s="56"/>
      <c r="L40" s="56"/>
      <c r="M40" s="56"/>
      <c r="N40" s="64"/>
      <c r="O40" s="56"/>
      <c r="P40" s="56"/>
      <c r="Q40" s="65"/>
      <c r="R40" s="56"/>
      <c r="T40" s="56"/>
      <c r="U40" s="56"/>
      <c r="V40" s="56"/>
      <c r="W40" s="56"/>
      <c r="X40" s="56"/>
    </row>
    <row r="41" spans="1:26" ht="15.75" x14ac:dyDescent="0.25">
      <c r="A41" s="42" t="s">
        <v>5</v>
      </c>
      <c r="B41" s="33"/>
      <c r="C41" s="35"/>
      <c r="D41" s="33"/>
      <c r="E41" s="57">
        <f>SUM(E5:E40)</f>
        <v>1854.06</v>
      </c>
      <c r="F41" s="56"/>
      <c r="G41" s="57">
        <f>SUM(G4:G40)</f>
        <v>1820</v>
      </c>
      <c r="H41" s="57">
        <f>SUM(H4:H40)</f>
        <v>1132.69</v>
      </c>
      <c r="I41" s="57">
        <f>SUM(I5:I40)</f>
        <v>0</v>
      </c>
      <c r="J41" s="57">
        <f>SUM(J5:J40)</f>
        <v>160</v>
      </c>
      <c r="K41" s="57">
        <f>SUM(K4:K40)</f>
        <v>245.6</v>
      </c>
      <c r="L41" s="57">
        <f>SUM(L5:L40)</f>
        <v>476.37</v>
      </c>
      <c r="M41" s="57">
        <f>SUM(M7:M40)</f>
        <v>400</v>
      </c>
      <c r="N41" s="61">
        <f>SUM(N5:N40)</f>
        <v>0</v>
      </c>
      <c r="O41" s="57">
        <f>SUM(O5:O40)</f>
        <v>0</v>
      </c>
      <c r="P41" s="57">
        <f>SUM(P5:P40)</f>
        <v>195</v>
      </c>
      <c r="Q41" s="67">
        <f>SUM(Q7:Q40)</f>
        <v>41.28</v>
      </c>
      <c r="R41" s="61">
        <f>SUM(R5:R40)</f>
        <v>4470.9400000000005</v>
      </c>
      <c r="S41" s="8"/>
      <c r="T41" s="57">
        <f>SUM(T6:T40)</f>
        <v>6225</v>
      </c>
      <c r="U41" s="57">
        <f>SUM(U6:U40)</f>
        <v>100</v>
      </c>
      <c r="V41" s="57">
        <f>SUM(V6:V40)</f>
        <v>0</v>
      </c>
      <c r="W41" s="57">
        <f>SUM(W6:W40)</f>
        <v>0</v>
      </c>
      <c r="X41" s="57">
        <f>SUM(X6:X40)</f>
        <v>6325</v>
      </c>
      <c r="Y41" s="8"/>
    </row>
    <row r="42" spans="1:26" ht="15.75" x14ac:dyDescent="0.25">
      <c r="A42" s="6"/>
      <c r="Q42" s="68"/>
      <c r="R42" s="53">
        <f>SUM(G41:Q41)</f>
        <v>4470.9399999999996</v>
      </c>
      <c r="S42" s="45" t="s">
        <v>10</v>
      </c>
      <c r="T42" s="72"/>
      <c r="X42" s="71">
        <f>SUM(T41:W41)</f>
        <v>6325</v>
      </c>
      <c r="Y42" s="45" t="s">
        <v>10</v>
      </c>
      <c r="Z42" s="45"/>
    </row>
    <row r="43" spans="1:26" ht="15.75" x14ac:dyDescent="0.25">
      <c r="A43" s="46" t="s">
        <v>42</v>
      </c>
      <c r="B43" s="46"/>
      <c r="Q43" s="68"/>
      <c r="U43" s="73"/>
      <c r="V43" s="73"/>
    </row>
    <row r="44" spans="1:26" x14ac:dyDescent="0.25">
      <c r="A44" s="21" t="s">
        <v>39</v>
      </c>
      <c r="Q44" s="68">
        <f>SUM(Q5:Q40)</f>
        <v>41.28</v>
      </c>
    </row>
    <row r="45" spans="1:26" x14ac:dyDescent="0.25">
      <c r="A45" s="5"/>
      <c r="F45" s="51" t="s">
        <v>68</v>
      </c>
      <c r="G45" s="51">
        <f>G41</f>
        <v>1820</v>
      </c>
      <c r="Q45" s="69">
        <f>SUM(Q41-Q44)</f>
        <v>0</v>
      </c>
      <c r="R45" s="51">
        <f>SUM(R41-Q41)</f>
        <v>4429.6600000000008</v>
      </c>
      <c r="W45" s="74" t="s">
        <v>6</v>
      </c>
      <c r="X45" s="74">
        <f>T41</f>
        <v>6225</v>
      </c>
    </row>
    <row r="46" spans="1:26" x14ac:dyDescent="0.25">
      <c r="A46" s="5"/>
      <c r="F46" s="51" t="s">
        <v>67</v>
      </c>
      <c r="G46" s="51">
        <f>SUM(H41:Q41)</f>
        <v>2650.94</v>
      </c>
      <c r="W46" s="74" t="s">
        <v>67</v>
      </c>
      <c r="X46" s="75">
        <f>U41</f>
        <v>100</v>
      </c>
    </row>
    <row r="47" spans="1:26" x14ac:dyDescent="0.25">
      <c r="A47" s="4"/>
      <c r="F47" s="51" t="s">
        <v>12</v>
      </c>
      <c r="G47" s="51">
        <f>SUM(G45:G46)</f>
        <v>4470.9400000000005</v>
      </c>
      <c r="W47" s="74"/>
      <c r="X47" s="74">
        <f>SUM(X45:X46)</f>
        <v>6325</v>
      </c>
    </row>
    <row r="48" spans="1:26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</sheetData>
  <pageMargins left="0.25" right="0.25" top="0.75" bottom="0.75" header="0.3" footer="0.3"/>
  <pageSetup paperSize="9" scale="86" orientation="landscape" horizontalDpi="4294967293" verticalDpi="0" r:id="rId1"/>
  <colBreaks count="2" manualBreakCount="2">
    <brk id="10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E982-4F50-4DE0-89BC-01CF2DB9CF27}">
  <dimension ref="A1:J99"/>
  <sheetViews>
    <sheetView topLeftCell="A33" workbookViewId="0">
      <selection activeCell="C59" sqref="C59"/>
    </sheetView>
  </sheetViews>
  <sheetFormatPr defaultRowHeight="15" x14ac:dyDescent="0.25"/>
  <cols>
    <col min="2" max="2" width="11.28515625" customWidth="1"/>
    <col min="3" max="3" width="11" customWidth="1"/>
    <col min="4" max="4" width="14.140625" customWidth="1"/>
    <col min="8" max="8" width="11.28515625" customWidth="1"/>
  </cols>
  <sheetData>
    <row r="1" spans="1:9" hidden="1" x14ac:dyDescent="0.25">
      <c r="A1" s="10" t="s">
        <v>43</v>
      </c>
    </row>
    <row r="2" spans="1:9" hidden="1" x14ac:dyDescent="0.25"/>
    <row r="3" spans="1:9" hidden="1" x14ac:dyDescent="0.25">
      <c r="B3" s="9" t="s">
        <v>27</v>
      </c>
      <c r="C3" s="9"/>
      <c r="D3" s="9"/>
      <c r="E3" s="9"/>
    </row>
    <row r="4" spans="1:9" hidden="1" x14ac:dyDescent="0.25">
      <c r="B4" s="9" t="s">
        <v>11</v>
      </c>
      <c r="C4" s="9"/>
      <c r="D4" s="9"/>
      <c r="E4" s="9"/>
    </row>
    <row r="5" spans="1:9" hidden="1" x14ac:dyDescent="0.25">
      <c r="B5" s="25" t="s">
        <v>52</v>
      </c>
      <c r="C5" s="9"/>
      <c r="D5" s="9"/>
      <c r="E5" s="9"/>
    </row>
    <row r="6" spans="1:9" hidden="1" x14ac:dyDescent="0.25"/>
    <row r="7" spans="1:9" hidden="1" x14ac:dyDescent="0.25">
      <c r="B7" s="9" t="s">
        <v>17</v>
      </c>
      <c r="C7" s="9"/>
      <c r="D7" s="14">
        <f>'Cash Book '!F5</f>
        <v>22610.06</v>
      </c>
      <c r="E7" s="23" t="s">
        <v>64</v>
      </c>
      <c r="F7" s="23"/>
      <c r="H7" s="26">
        <v>19498.77</v>
      </c>
    </row>
    <row r="8" spans="1:9" hidden="1" x14ac:dyDescent="0.25">
      <c r="H8" s="27"/>
    </row>
    <row r="9" spans="1:9" hidden="1" x14ac:dyDescent="0.25">
      <c r="B9" s="47" t="s">
        <v>18</v>
      </c>
      <c r="C9" s="47"/>
      <c r="D9" s="16">
        <f>'Cash Book '!X41</f>
        <v>6325</v>
      </c>
      <c r="E9" s="23" t="s">
        <v>55</v>
      </c>
      <c r="F9" s="23"/>
      <c r="G9" s="23"/>
      <c r="H9" s="28">
        <v>7716.3</v>
      </c>
      <c r="I9" s="13" t="s">
        <v>56</v>
      </c>
    </row>
    <row r="10" spans="1:9" hidden="1" x14ac:dyDescent="0.25">
      <c r="D10" s="19">
        <f>D7+D9</f>
        <v>28935.06</v>
      </c>
      <c r="H10" s="29">
        <v>27215.07</v>
      </c>
    </row>
    <row r="11" spans="1:9" hidden="1" x14ac:dyDescent="0.25">
      <c r="H11" s="27"/>
    </row>
    <row r="12" spans="1:9" hidden="1" x14ac:dyDescent="0.25">
      <c r="B12" s="47" t="s">
        <v>19</v>
      </c>
      <c r="C12" s="47"/>
      <c r="D12" s="16">
        <f>'Cash Book '!R41</f>
        <v>4470.9400000000005</v>
      </c>
      <c r="E12" s="23" t="s">
        <v>54</v>
      </c>
      <c r="F12" s="23"/>
      <c r="G12" s="23"/>
      <c r="H12" s="28">
        <v>1988.41</v>
      </c>
    </row>
    <row r="13" spans="1:9" hidden="1" x14ac:dyDescent="0.25">
      <c r="B13" s="48" t="s">
        <v>53</v>
      </c>
      <c r="C13" s="48"/>
      <c r="D13" s="19">
        <f>D10-D12</f>
        <v>24464.120000000003</v>
      </c>
      <c r="H13" s="30">
        <v>25226.66</v>
      </c>
    </row>
    <row r="14" spans="1:9" hidden="1" x14ac:dyDescent="0.25">
      <c r="B14" s="10"/>
      <c r="C14" s="10"/>
      <c r="D14" s="18"/>
    </row>
    <row r="15" spans="1:9" hidden="1" x14ac:dyDescent="0.25">
      <c r="B15" s="9" t="s">
        <v>20</v>
      </c>
      <c r="C15" s="9"/>
    </row>
    <row r="16" spans="1:9" hidden="1" x14ac:dyDescent="0.25">
      <c r="B16" s="10" t="s">
        <v>7</v>
      </c>
      <c r="C16" s="11"/>
      <c r="D16" s="11" t="s">
        <v>21</v>
      </c>
    </row>
    <row r="17" spans="2:8" hidden="1" x14ac:dyDescent="0.25">
      <c r="B17" s="2"/>
      <c r="C17" s="7"/>
      <c r="D17" s="15"/>
    </row>
    <row r="18" spans="2:8" hidden="1" x14ac:dyDescent="0.25">
      <c r="B18" s="2"/>
      <c r="C18" s="7"/>
      <c r="D18" s="15"/>
    </row>
    <row r="19" spans="2:8" hidden="1" x14ac:dyDescent="0.25">
      <c r="B19" s="2"/>
      <c r="C19" s="7"/>
    </row>
    <row r="20" spans="2:8" hidden="1" x14ac:dyDescent="0.25">
      <c r="B20" s="17"/>
      <c r="C20" s="20"/>
      <c r="D20" s="16"/>
    </row>
    <row r="21" spans="2:8" hidden="1" x14ac:dyDescent="0.25">
      <c r="B21" s="48" t="s">
        <v>44</v>
      </c>
      <c r="C21" s="48"/>
      <c r="D21" s="19">
        <f>D10-D12+D17+D18</f>
        <v>24464.120000000003</v>
      </c>
      <c r="H21" s="30">
        <v>25226.66</v>
      </c>
    </row>
    <row r="22" spans="2:8" hidden="1" x14ac:dyDescent="0.25">
      <c r="B22" s="9"/>
      <c r="C22" s="9"/>
      <c r="D22" s="18"/>
      <c r="H22" s="24"/>
    </row>
    <row r="23" spans="2:8" ht="15.75" hidden="1" thickBot="1" x14ac:dyDescent="0.3">
      <c r="B23" s="9"/>
      <c r="C23" s="9"/>
      <c r="D23" s="22">
        <f>D22+D21</f>
        <v>24464.120000000003</v>
      </c>
      <c r="H23" s="30">
        <v>25226.66</v>
      </c>
    </row>
    <row r="24" spans="2:8" ht="15.75" hidden="1" thickTop="1" x14ac:dyDescent="0.25">
      <c r="B24" s="10"/>
    </row>
    <row r="25" spans="2:8" hidden="1" x14ac:dyDescent="0.25">
      <c r="B25" s="10" t="s">
        <v>22</v>
      </c>
    </row>
    <row r="26" spans="2:8" hidden="1" x14ac:dyDescent="0.25">
      <c r="B26" s="10" t="s">
        <v>14</v>
      </c>
    </row>
    <row r="27" spans="2:8" hidden="1" x14ac:dyDescent="0.25">
      <c r="B27" s="10" t="s">
        <v>15</v>
      </c>
    </row>
    <row r="28" spans="2:8" hidden="1" x14ac:dyDescent="0.25"/>
    <row r="29" spans="2:8" hidden="1" x14ac:dyDescent="0.25"/>
    <row r="30" spans="2:8" hidden="1" x14ac:dyDescent="0.25">
      <c r="B30" s="10" t="s">
        <v>22</v>
      </c>
    </row>
    <row r="31" spans="2:8" hidden="1" x14ac:dyDescent="0.25">
      <c r="B31" s="10" t="s">
        <v>16</v>
      </c>
    </row>
    <row r="32" spans="2:8" hidden="1" x14ac:dyDescent="0.25">
      <c r="B32" s="10" t="s">
        <v>26</v>
      </c>
    </row>
    <row r="35" spans="1:5" x14ac:dyDescent="0.25">
      <c r="A35" s="12" t="s">
        <v>89</v>
      </c>
    </row>
    <row r="37" spans="1:5" x14ac:dyDescent="0.25">
      <c r="A37" s="10"/>
      <c r="B37" s="9" t="s">
        <v>27</v>
      </c>
      <c r="C37" s="9"/>
      <c r="D37" s="9"/>
    </row>
    <row r="38" spans="1:5" x14ac:dyDescent="0.25">
      <c r="A38" s="10"/>
      <c r="B38" s="9" t="s">
        <v>11</v>
      </c>
      <c r="C38" s="9"/>
      <c r="D38" s="9"/>
    </row>
    <row r="39" spans="1:5" x14ac:dyDescent="0.25">
      <c r="A39" s="10"/>
      <c r="B39" s="9"/>
      <c r="C39" s="9"/>
      <c r="D39" s="9"/>
    </row>
    <row r="41" spans="1:5" x14ac:dyDescent="0.25">
      <c r="B41" s="9" t="s">
        <v>17</v>
      </c>
      <c r="C41" s="9"/>
      <c r="D41" s="14">
        <f>D7</f>
        <v>22610.06</v>
      </c>
      <c r="E41" s="13" t="s">
        <v>90</v>
      </c>
    </row>
    <row r="43" spans="1:5" x14ac:dyDescent="0.25">
      <c r="B43" s="47" t="s">
        <v>18</v>
      </c>
      <c r="C43" s="47"/>
      <c r="D43" s="44">
        <f>'Cash Book '!X41</f>
        <v>6325</v>
      </c>
    </row>
    <row r="44" spans="1:5" x14ac:dyDescent="0.25">
      <c r="D44" s="19">
        <f>D41+D43</f>
        <v>28935.06</v>
      </c>
    </row>
    <row r="46" spans="1:5" x14ac:dyDescent="0.25">
      <c r="B46" s="47" t="s">
        <v>19</v>
      </c>
      <c r="C46" s="47"/>
      <c r="D46" s="44">
        <f>'Cash Book '!R41</f>
        <v>4470.9400000000005</v>
      </c>
    </row>
    <row r="47" spans="1:5" x14ac:dyDescent="0.25">
      <c r="B47" s="48" t="s">
        <v>53</v>
      </c>
      <c r="C47" s="48"/>
      <c r="D47" s="19">
        <f>D44-D46</f>
        <v>24464.120000000003</v>
      </c>
      <c r="E47" s="13" t="s">
        <v>66</v>
      </c>
    </row>
    <row r="48" spans="1:5" x14ac:dyDescent="0.25">
      <c r="B48" s="10"/>
      <c r="C48" s="10"/>
      <c r="D48" s="18"/>
    </row>
    <row r="49" spans="1:4" x14ac:dyDescent="0.25">
      <c r="B49" s="9" t="s">
        <v>20</v>
      </c>
      <c r="C49" s="9"/>
    </row>
    <row r="50" spans="1:4" x14ac:dyDescent="0.25">
      <c r="A50" s="10"/>
      <c r="B50" s="10" t="s">
        <v>7</v>
      </c>
      <c r="C50" s="11"/>
      <c r="D50" s="11" t="s">
        <v>21</v>
      </c>
    </row>
    <row r="51" spans="1:4" x14ac:dyDescent="0.25">
      <c r="A51" s="10"/>
      <c r="B51" s="2"/>
      <c r="C51" s="7"/>
      <c r="D51" s="15"/>
    </row>
    <row r="52" spans="1:4" x14ac:dyDescent="0.25">
      <c r="B52" s="2"/>
      <c r="C52" s="7"/>
      <c r="D52" s="15"/>
    </row>
    <row r="53" spans="1:4" x14ac:dyDescent="0.25">
      <c r="B53" s="2"/>
      <c r="C53" s="7"/>
    </row>
    <row r="54" spans="1:4" x14ac:dyDescent="0.25">
      <c r="B54" s="17"/>
      <c r="C54" s="20"/>
      <c r="D54" s="16"/>
    </row>
    <row r="55" spans="1:4" x14ac:dyDescent="0.25">
      <c r="B55" s="48" t="s">
        <v>44</v>
      </c>
      <c r="C55" s="48"/>
      <c r="D55" s="19">
        <f>D44-D46+D51+D52</f>
        <v>24464.120000000003</v>
      </c>
    </row>
    <row r="56" spans="1:4" x14ac:dyDescent="0.25">
      <c r="B56" s="9"/>
      <c r="C56" s="9"/>
      <c r="D56" s="18"/>
    </row>
    <row r="57" spans="1:4" ht="15.75" thickBot="1" x14ac:dyDescent="0.3">
      <c r="B57" s="9"/>
      <c r="C57" s="9"/>
      <c r="D57" s="22">
        <f>D56+D55</f>
        <v>24464.120000000003</v>
      </c>
    </row>
    <row r="58" spans="1:4" ht="15.75" thickTop="1" x14ac:dyDescent="0.25">
      <c r="B58" s="10"/>
    </row>
    <row r="59" spans="1:4" ht="16.5" x14ac:dyDescent="0.35">
      <c r="A59" s="10"/>
      <c r="B59" s="10" t="s">
        <v>65</v>
      </c>
      <c r="C59" s="49"/>
      <c r="D59" s="10"/>
    </row>
    <row r="60" spans="1:4" x14ac:dyDescent="0.25">
      <c r="A60" s="10"/>
      <c r="C60" s="10" t="s">
        <v>79</v>
      </c>
      <c r="D60" s="10"/>
    </row>
    <row r="61" spans="1:4" x14ac:dyDescent="0.25">
      <c r="A61" s="10"/>
      <c r="C61" s="10" t="s">
        <v>14</v>
      </c>
      <c r="D61" s="10"/>
    </row>
    <row r="62" spans="1:4" x14ac:dyDescent="0.25">
      <c r="A62" s="10"/>
      <c r="B62" s="10"/>
      <c r="C62" s="10"/>
      <c r="D62" s="10"/>
    </row>
    <row r="63" spans="1:4" x14ac:dyDescent="0.25">
      <c r="A63" s="10"/>
      <c r="B63" s="10"/>
      <c r="C63" s="10"/>
      <c r="D63" s="10"/>
    </row>
    <row r="64" spans="1:4" x14ac:dyDescent="0.25">
      <c r="A64" s="10"/>
      <c r="B64" s="10" t="s">
        <v>22</v>
      </c>
      <c r="C64" s="10"/>
      <c r="D64" s="10"/>
    </row>
    <row r="65" spans="1:4" x14ac:dyDescent="0.25">
      <c r="A65" s="10"/>
      <c r="B65" s="10" t="s">
        <v>16</v>
      </c>
      <c r="C65" s="10"/>
      <c r="D65" s="10"/>
    </row>
    <row r="66" spans="1:4" x14ac:dyDescent="0.25">
      <c r="A66" s="10"/>
      <c r="B66" s="10" t="s">
        <v>26</v>
      </c>
      <c r="C66" s="10"/>
      <c r="D66" s="10"/>
    </row>
    <row r="68" spans="1:4" x14ac:dyDescent="0.25">
      <c r="A68" s="10"/>
    </row>
    <row r="70" spans="1:4" x14ac:dyDescent="0.25">
      <c r="A70" s="10"/>
      <c r="B70" s="9"/>
      <c r="C70" s="9"/>
      <c r="D70" s="9"/>
    </row>
    <row r="71" spans="1:4" x14ac:dyDescent="0.25">
      <c r="A71" s="10"/>
      <c r="B71" s="9"/>
      <c r="C71" s="9"/>
      <c r="D71" s="9"/>
    </row>
    <row r="72" spans="1:4" x14ac:dyDescent="0.25">
      <c r="A72" s="10"/>
      <c r="B72" s="9"/>
      <c r="C72" s="9"/>
      <c r="D72" s="9"/>
    </row>
    <row r="74" spans="1:4" x14ac:dyDescent="0.25">
      <c r="B74" s="9"/>
      <c r="C74" s="9"/>
      <c r="D74" s="14"/>
    </row>
    <row r="76" spans="1:4" x14ac:dyDescent="0.25">
      <c r="B76" s="47"/>
      <c r="C76" s="47"/>
      <c r="D76" s="16"/>
    </row>
    <row r="77" spans="1:4" x14ac:dyDescent="0.25">
      <c r="D77" s="19"/>
    </row>
    <row r="79" spans="1:4" x14ac:dyDescent="0.25">
      <c r="B79" s="47"/>
      <c r="C79" s="47"/>
      <c r="D79" s="16"/>
    </row>
    <row r="80" spans="1:4" x14ac:dyDescent="0.25">
      <c r="B80" s="48"/>
      <c r="C80" s="48"/>
      <c r="D80" s="19"/>
    </row>
    <row r="81" spans="1:10" x14ac:dyDescent="0.25">
      <c r="B81" s="10"/>
      <c r="C81" s="10"/>
      <c r="D81" s="18"/>
    </row>
    <row r="82" spans="1:10" x14ac:dyDescent="0.25">
      <c r="B82" s="9"/>
      <c r="C82" s="9"/>
    </row>
    <row r="83" spans="1:10" x14ac:dyDescent="0.25">
      <c r="A83" s="10"/>
      <c r="B83" s="10"/>
      <c r="C83" s="11"/>
      <c r="D83" s="11"/>
    </row>
    <row r="84" spans="1:10" x14ac:dyDescent="0.25">
      <c r="A84" s="10"/>
      <c r="B84" s="2"/>
      <c r="C84" s="7"/>
      <c r="D84" s="15"/>
    </row>
    <row r="85" spans="1:10" x14ac:dyDescent="0.25">
      <c r="B85" s="2"/>
      <c r="C85" s="7"/>
      <c r="D85" s="15"/>
    </row>
    <row r="86" spans="1:10" x14ac:dyDescent="0.25">
      <c r="B86" s="2"/>
      <c r="C86" s="7"/>
    </row>
    <row r="87" spans="1:10" x14ac:dyDescent="0.25">
      <c r="B87" s="17"/>
      <c r="C87" s="20"/>
      <c r="D87" s="16"/>
    </row>
    <row r="88" spans="1:10" x14ac:dyDescent="0.25">
      <c r="B88" s="48"/>
      <c r="C88" s="48"/>
      <c r="D88" s="19"/>
      <c r="F88" s="23"/>
      <c r="G88" s="23"/>
      <c r="H88" s="23"/>
      <c r="J88" s="14"/>
    </row>
    <row r="89" spans="1:10" x14ac:dyDescent="0.25">
      <c r="B89" s="9"/>
      <c r="C89" s="9"/>
      <c r="D89" s="18"/>
    </row>
    <row r="90" spans="1:10" ht="15.75" thickBot="1" x14ac:dyDescent="0.3">
      <c r="B90" s="9"/>
      <c r="C90" s="9"/>
      <c r="D90" s="22"/>
    </row>
    <row r="91" spans="1:10" ht="15.75" thickTop="1" x14ac:dyDescent="0.25">
      <c r="B91" s="10"/>
    </row>
    <row r="92" spans="1:10" x14ac:dyDescent="0.25">
      <c r="A92" s="10"/>
      <c r="B92" s="10"/>
      <c r="C92" s="10"/>
      <c r="D92" s="10"/>
    </row>
    <row r="93" spans="1:10" x14ac:dyDescent="0.25">
      <c r="A93" s="10"/>
      <c r="B93" s="10"/>
      <c r="C93" s="10"/>
      <c r="D93" s="10"/>
    </row>
    <row r="94" spans="1:10" x14ac:dyDescent="0.25">
      <c r="A94" s="10"/>
      <c r="B94" s="10"/>
      <c r="C94" s="10"/>
      <c r="D94" s="10"/>
    </row>
    <row r="95" spans="1:10" x14ac:dyDescent="0.25">
      <c r="A95" s="10"/>
      <c r="B95" s="10"/>
      <c r="C95" s="10"/>
      <c r="D95" s="10"/>
    </row>
    <row r="96" spans="1:10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  <row r="98" spans="1:4" x14ac:dyDescent="0.25">
      <c r="A98" s="10"/>
      <c r="B98" s="10"/>
      <c r="C98" s="10"/>
      <c r="D98" s="10"/>
    </row>
    <row r="99" spans="1:4" x14ac:dyDescent="0.25">
      <c r="A99" s="10"/>
      <c r="B99" s="10"/>
      <c r="C99" s="10"/>
      <c r="D9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Book </vt:lpstr>
      <vt:lpstr>Final Bank Rec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</dc:creator>
  <cp:lastModifiedBy>A Governor</cp:lastModifiedBy>
  <cp:revision/>
  <cp:lastPrinted>2024-02-14T15:10:05Z</cp:lastPrinted>
  <dcterms:created xsi:type="dcterms:W3CDTF">2014-06-11T08:43:10Z</dcterms:created>
  <dcterms:modified xsi:type="dcterms:W3CDTF">2025-04-22T16:02:28Z</dcterms:modified>
</cp:coreProperties>
</file>